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7AD2822B-6A72-44E9-8D5D-0B09F68F49F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tate Distribution Summary Q1" sheetId="4" r:id="rId1"/>
    <sheet name="Imports Data" sheetId="5" r:id="rId2"/>
    <sheet name=" State Distribution - LPG Q1" sheetId="2" r:id="rId3"/>
    <sheet name="LPG Supply 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3" l="1"/>
  <c r="F43" i="4"/>
  <c r="H43" i="4"/>
  <c r="I43" i="4"/>
  <c r="K43" i="4"/>
  <c r="L43" i="4"/>
  <c r="G10" i="4"/>
  <c r="G11" i="4"/>
  <c r="G12" i="4"/>
  <c r="G13" i="4"/>
  <c r="G14" i="4"/>
  <c r="G15" i="4"/>
  <c r="G16" i="4"/>
  <c r="G17" i="4"/>
  <c r="G18" i="4"/>
  <c r="G19" i="4"/>
  <c r="G20" i="4"/>
  <c r="G5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5" i="4"/>
  <c r="G6" i="4"/>
  <c r="G7" i="4"/>
  <c r="G8" i="4"/>
  <c r="G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E10" i="5" l="1"/>
  <c r="E9" i="5"/>
  <c r="E8" i="5"/>
  <c r="E7" i="5"/>
  <c r="E6" i="5"/>
  <c r="E5" i="5"/>
  <c r="E4" i="5"/>
  <c r="E3" i="5"/>
  <c r="E42" i="4"/>
  <c r="E43" i="4" s="1"/>
  <c r="C42" i="4"/>
  <c r="C43" i="4" s="1"/>
  <c r="B42" i="4"/>
  <c r="B43" i="4" s="1"/>
  <c r="D6" i="4" l="1"/>
  <c r="D8" i="4"/>
  <c r="D10" i="4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D40" i="4"/>
  <c r="D42" i="4"/>
  <c r="D5" i="4"/>
  <c r="D7" i="4"/>
  <c r="D9" i="4"/>
  <c r="D11" i="4"/>
  <c r="D13" i="4"/>
  <c r="D15" i="4"/>
  <c r="D17" i="4"/>
  <c r="D19" i="4"/>
  <c r="D21" i="4"/>
  <c r="D23" i="4"/>
  <c r="D25" i="4"/>
  <c r="D27" i="4"/>
  <c r="D29" i="4"/>
  <c r="D31" i="4"/>
  <c r="D33" i="4"/>
  <c r="D35" i="4"/>
  <c r="D37" i="4"/>
  <c r="D39" i="4"/>
  <c r="D41" i="4"/>
  <c r="C11" i="3"/>
  <c r="D11" i="3"/>
  <c r="E11" i="3"/>
  <c r="F11" i="3"/>
  <c r="G11" i="3"/>
  <c r="B11" i="3"/>
  <c r="D20" i="3"/>
  <c r="E20" i="3"/>
  <c r="B20" i="3"/>
  <c r="C40" i="2"/>
  <c r="D40" i="2"/>
  <c r="B40" i="2"/>
</calcChain>
</file>

<file path=xl/sharedStrings.xml><?xml version="1.0" encoding="utf-8"?>
<sst xmlns="http://schemas.openxmlformats.org/spreadsheetml/2006/main" count="180" uniqueCount="93">
  <si>
    <t>PRODUCT</t>
  </si>
  <si>
    <t>JANUARY</t>
  </si>
  <si>
    <t>FEBRUARY</t>
  </si>
  <si>
    <t>MARCH</t>
  </si>
  <si>
    <t>TOTAL</t>
  </si>
  <si>
    <t>PMS</t>
  </si>
  <si>
    <t>AGO</t>
  </si>
  <si>
    <t>DPK</t>
  </si>
  <si>
    <t>BASE OIL</t>
  </si>
  <si>
    <t>BITUMEN</t>
  </si>
  <si>
    <t>-</t>
  </si>
  <si>
    <t>LPG</t>
  </si>
  <si>
    <t>Q1 2019 IMPORT DATA (JAN -MAR) 2019 LITRES</t>
  </si>
  <si>
    <t>STATE DISTRIBUTION OF TRUCKOUT-VOLUME OF LPG Q1 2019.</t>
  </si>
  <si>
    <t>STATE</t>
  </si>
  <si>
    <t>Abia</t>
  </si>
  <si>
    <t>Adamawa</t>
  </si>
  <si>
    <t>Akwa Ibom</t>
  </si>
  <si>
    <t>Anambra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</si>
  <si>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</si>
  <si>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</si>
  <si>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</si>
  <si>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</si>
  <si>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</si>
  <si>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</si>
  <si>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</si>
  <si>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</si>
  <si>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</si>
  <si>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</si>
  <si>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</si>
  <si>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</si>
  <si>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Kaduna</t>
  </si>
  <si>
    <t>Kano</t>
  </si>
  <si>
    <t>Katsina</t>
  </si>
  <si>
    <t>Kebbi</t>
  </si>
  <si>
    <t>Kwara</t>
  </si>
  <si>
    <t>Kogi</t>
  </si>
  <si>
    <t>Lagos</t>
  </si>
  <si>
    <t>Nasarawa</t>
  </si>
  <si>
    <t>Niger</t>
  </si>
  <si>
    <t>Ogun</t>
  </si>
  <si>
    <t>Ondo</t>
  </si>
  <si>
    <t>Oyo</t>
  </si>
  <si>
    <t>Plateau</t>
  </si>
  <si>
    <t>Rivers</t>
  </si>
  <si>
    <t>BAUCHI</t>
  </si>
  <si>
    <t>JIGAWA</t>
  </si>
  <si>
    <t>OSUN</t>
  </si>
  <si>
    <t>SOKOTO</t>
  </si>
  <si>
    <t>TARABA</t>
  </si>
  <si>
    <t>YOBE</t>
  </si>
  <si>
    <t>ZAMFARA</t>
  </si>
  <si>
    <t>MT</t>
  </si>
  <si>
    <t>Litres</t>
  </si>
  <si>
    <t>Algeria</t>
  </si>
  <si>
    <t>Argentina</t>
  </si>
  <si>
    <t>Equatorial Guinea</t>
  </si>
  <si>
    <t>India</t>
  </si>
  <si>
    <t>Trinidad &amp; Tobago</t>
  </si>
  <si>
    <t>USA</t>
  </si>
  <si>
    <t>Nigeria</t>
  </si>
  <si>
    <t>January</t>
  </si>
  <si>
    <t>February</t>
  </si>
  <si>
    <t>March</t>
  </si>
  <si>
    <t>Month</t>
  </si>
  <si>
    <t>Country of Origin</t>
  </si>
  <si>
    <t>February 2019 Volume</t>
  </si>
  <si>
    <t>March 2019 Volume</t>
  </si>
  <si>
    <t>2019 Q1 LPG SUPPLY</t>
  </si>
  <si>
    <t>Total</t>
  </si>
  <si>
    <t>Summary</t>
  </si>
  <si>
    <t>Import</t>
  </si>
  <si>
    <t>Local</t>
  </si>
  <si>
    <t xml:space="preserve">January 2019 Volume </t>
  </si>
  <si>
    <t>STATE DISTRIBUTION OF TRUCK-OUT VOLUME FOR 1ST QUARTER 2019</t>
  </si>
  <si>
    <t>PREMIUM MOTOR SPIRIT</t>
  </si>
  <si>
    <t>AUTOMOTIVE GAS OIL</t>
  </si>
  <si>
    <t>HOUSEHOLD KEROSENE</t>
  </si>
  <si>
    <t>AVIATION TURBINE KEROSENE</t>
  </si>
  <si>
    <t>Bauchi</t>
  </si>
  <si>
    <t>Jigawa</t>
  </si>
  <si>
    <t>Osun</t>
  </si>
  <si>
    <t>Sokoto</t>
  </si>
  <si>
    <t>Taraba</t>
  </si>
  <si>
    <t>Yobe</t>
  </si>
  <si>
    <t>Zamfara</t>
  </si>
  <si>
    <t xml:space="preserve"> </t>
  </si>
  <si>
    <t>Q1 DAILY AVG.</t>
  </si>
  <si>
    <t>ATK (Aviation Turbine Kerosine)</t>
  </si>
  <si>
    <t>LPFO (Low Pour Fuel Oil)</t>
  </si>
  <si>
    <t>Number of Trucks</t>
  </si>
  <si>
    <t>Vol in Litres</t>
  </si>
  <si>
    <t>%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</si>
</sst>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0"/>
      <color rgb="FF000000"/>
      <name val="Times New Roman"/>
      <family val="1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0"/>
      <color theme="1"/>
      <name val="Calibri"/>
      <family val="2"/>
      <scheme val="minor"/>
    </font>
    <font>
      <b/>
      <sz val="10"/>
      <name val="Corbe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3" fillId="0" borderId="4" xfId="0" applyFont="1" applyBorder="1"/>
    <xf numFmtId="0" fontId="2" fillId="0" borderId="0" xfId="0" applyFont="1"/>
    <xf numFmtId="0" fontId="3" fillId="0" borderId="2" xfId="0" applyFont="1" applyBorder="1"/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0" xfId="0" applyNumberFormat="1" applyFont="1"/>
    <xf numFmtId="3" fontId="2" fillId="0" borderId="0" xfId="0" applyNumberFormat="1" applyFont="1"/>
    <xf numFmtId="0" fontId="3" fillId="0" borderId="0" xfId="0" applyFont="1" applyBorder="1"/>
    <xf numFmtId="4" fontId="2" fillId="0" borderId="0" xfId="0" applyNumberFormat="1" applyFont="1" applyBorder="1"/>
    <xf numFmtId="0" fontId="3" fillId="0" borderId="11" xfId="0" applyFont="1" applyBorder="1"/>
    <xf numFmtId="0" fontId="3" fillId="0" borderId="9" xfId="0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3" fontId="3" fillId="0" borderId="1" xfId="0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165" fontId="2" fillId="0" borderId="5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165" fontId="0" fillId="0" borderId="0" xfId="0" applyNumberFormat="1"/>
    <xf numFmtId="43" fontId="6" fillId="0" borderId="1" xfId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5" fillId="0" borderId="1" xfId="0" applyFont="1" applyBorder="1"/>
    <xf numFmtId="43" fontId="5" fillId="0" borderId="1" xfId="1" applyFont="1" applyBorder="1" applyAlignment="1">
      <alignment horizontal="right"/>
    </xf>
    <xf numFmtId="43" fontId="2" fillId="0" borderId="1" xfId="1" applyFont="1" applyBorder="1"/>
    <xf numFmtId="43" fontId="0" fillId="0" borderId="0" xfId="1" applyFont="1"/>
    <xf numFmtId="16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0" fontId="8" fillId="0" borderId="16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7" xfId="0" applyFont="1" applyBorder="1"/>
    <xf numFmtId="4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4" fontId="2" fillId="0" borderId="7" xfId="0" applyNumberFormat="1" applyFont="1" applyBorder="1"/>
    <xf numFmtId="3" fontId="2" fillId="0" borderId="7" xfId="0" applyNumberFormat="1" applyFont="1" applyBorder="1"/>
    <xf numFmtId="3" fontId="2" fillId="0" borderId="10" xfId="0" applyNumberFormat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1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"/>
    </sheetView>
  </sheetViews>
  <sheetFormatPr defaultRowHeight="15" x14ac:dyDescent="0.25"/>
  <cols>
    <col min="1" max="1" width="15.7109375" customWidth="1"/>
    <col min="2" max="2" width="11.5703125" bestFit="1" customWidth="1"/>
    <col min="3" max="3" width="16.85546875" bestFit="1" customWidth="1"/>
    <col min="4" max="4" width="11.7109375" customWidth="1"/>
    <col min="5" max="5" width="12.5703125" bestFit="1" customWidth="1"/>
    <col min="6" max="6" width="16.85546875" bestFit="1" customWidth="1"/>
    <col min="7" max="7" width="9.42578125" bestFit="1" customWidth="1"/>
    <col min="8" max="8" width="9.5703125" bestFit="1" customWidth="1"/>
    <col min="9" max="9" width="14.28515625" bestFit="1" customWidth="1"/>
    <col min="10" max="10" width="9.42578125" bestFit="1" customWidth="1"/>
    <col min="11" max="11" width="9.5703125" bestFit="1" customWidth="1"/>
    <col min="12" max="12" width="15.28515625" bestFit="1" customWidth="1"/>
    <col min="13" max="13" width="10.7109375" customWidth="1"/>
    <col min="15" max="15" width="11.85546875" bestFit="1" customWidth="1"/>
  </cols>
  <sheetData>
    <row r="1" spans="1: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x14ac:dyDescent="0.25">
      <c r="A2" s="62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x14ac:dyDescent="0.25">
      <c r="A3" s="5"/>
      <c r="B3" s="62" t="s">
        <v>75</v>
      </c>
      <c r="C3" s="62"/>
      <c r="D3" s="62"/>
      <c r="E3" s="62" t="s">
        <v>76</v>
      </c>
      <c r="F3" s="62"/>
      <c r="G3" s="62"/>
      <c r="H3" s="62" t="s">
        <v>77</v>
      </c>
      <c r="I3" s="62"/>
      <c r="J3" s="62"/>
      <c r="K3" s="62" t="s">
        <v>78</v>
      </c>
      <c r="L3" s="62"/>
      <c r="M3" s="62"/>
    </row>
    <row r="4" spans="1:15" ht="25.5" x14ac:dyDescent="0.25">
      <c r="A4" s="5" t="s">
        <v>14</v>
      </c>
      <c r="B4" s="48" t="s">
        <v>90</v>
      </c>
      <c r="C4" s="48" t="s">
        <v>91</v>
      </c>
      <c r="D4" s="48" t="s">
        <v>92</v>
      </c>
      <c r="E4" s="48" t="s">
        <v>90</v>
      </c>
      <c r="F4" s="48" t="s">
        <v>91</v>
      </c>
      <c r="G4" s="48" t="s">
        <v>92</v>
      </c>
      <c r="H4" s="48" t="s">
        <v>90</v>
      </c>
      <c r="I4" s="48" t="s">
        <v>91</v>
      </c>
      <c r="J4" s="48" t="s">
        <v>92</v>
      </c>
      <c r="K4" s="48" t="s">
        <v>90</v>
      </c>
      <c r="L4" s="48" t="s">
        <v>91</v>
      </c>
      <c r="M4" s="48" t="s">
        <v>92</v>
      </c>
    </row>
    <row r="5" spans="1:15" x14ac:dyDescent="0.25">
      <c r="A5" s="5" t="s">
        <v>15</v>
      </c>
      <c r="B5" s="24">
        <v>2656</v>
      </c>
      <c r="C5" s="24">
        <v>113744795</v>
      </c>
      <c r="D5" s="42">
        <f t="shared" ref="D5:D42" si="0">C5/$C$42*100</f>
        <v>2.3239913414348217</v>
      </c>
      <c r="E5" s="3">
        <v>513</v>
      </c>
      <c r="F5" s="24">
        <v>17573223</v>
      </c>
      <c r="G5" s="42">
        <f t="shared" ref="G5:G42" si="1">F5/$F$42*100</f>
        <v>1.3885372277320995</v>
      </c>
      <c r="H5" s="3">
        <v>115</v>
      </c>
      <c r="I5" s="24">
        <v>4300000</v>
      </c>
      <c r="J5" s="42">
        <f t="shared" ref="J5:J42" si="2">I5/$I$42*100</f>
        <v>4.2021252746968383</v>
      </c>
      <c r="K5" s="3">
        <v>3</v>
      </c>
      <c r="L5" s="24">
        <v>125000</v>
      </c>
      <c r="M5" s="42">
        <f t="shared" ref="M5:M42" si="3">L5/$L$42*100</f>
        <v>5.7109479099872372E-2</v>
      </c>
      <c r="O5" s="44"/>
    </row>
    <row r="6" spans="1:15" x14ac:dyDescent="0.25">
      <c r="A6" s="5" t="s">
        <v>16</v>
      </c>
      <c r="B6" s="24">
        <v>3750</v>
      </c>
      <c r="C6" s="24">
        <v>165245195</v>
      </c>
      <c r="D6" s="42">
        <f t="shared" si="0"/>
        <v>3.3762283574708514</v>
      </c>
      <c r="E6" s="3">
        <v>310</v>
      </c>
      <c r="F6" s="24">
        <v>13043935</v>
      </c>
      <c r="G6" s="42">
        <f t="shared" si="1"/>
        <v>1.0306583683378798</v>
      </c>
      <c r="H6" s="3">
        <v>11</v>
      </c>
      <c r="I6" s="24">
        <v>408991</v>
      </c>
      <c r="J6" s="42">
        <f t="shared" si="2"/>
        <v>0.39968172516826389</v>
      </c>
      <c r="K6" s="3">
        <v>4</v>
      </c>
      <c r="L6" s="24">
        <v>168000</v>
      </c>
      <c r="M6" s="42">
        <f t="shared" si="3"/>
        <v>7.6755139910228462E-2</v>
      </c>
      <c r="O6" s="44"/>
    </row>
    <row r="7" spans="1:15" x14ac:dyDescent="0.25">
      <c r="A7" s="5" t="s">
        <v>17</v>
      </c>
      <c r="B7" s="24">
        <v>3228</v>
      </c>
      <c r="C7" s="24">
        <v>123754498</v>
      </c>
      <c r="D7" s="42">
        <f t="shared" si="0"/>
        <v>2.5285058697904632</v>
      </c>
      <c r="E7" s="3">
        <v>510</v>
      </c>
      <c r="F7" s="24">
        <v>21620370</v>
      </c>
      <c r="G7" s="42">
        <f t="shared" si="1"/>
        <v>1.7083200174687507</v>
      </c>
      <c r="H7" s="3">
        <v>124</v>
      </c>
      <c r="I7" s="24">
        <v>3202500</v>
      </c>
      <c r="J7" s="42">
        <f t="shared" si="2"/>
        <v>3.1296060912131685</v>
      </c>
      <c r="K7" s="3">
        <v>19</v>
      </c>
      <c r="L7" s="24">
        <v>767420</v>
      </c>
      <c r="M7" s="42">
        <f t="shared" si="3"/>
        <v>0.35061565160659242</v>
      </c>
      <c r="O7" s="44"/>
    </row>
    <row r="8" spans="1:15" x14ac:dyDescent="0.25">
      <c r="A8" s="5" t="s">
        <v>18</v>
      </c>
      <c r="B8" s="24">
        <v>3038</v>
      </c>
      <c r="C8" s="24">
        <v>140477176</v>
      </c>
      <c r="D8" s="42">
        <f t="shared" si="0"/>
        <v>2.870177406299915</v>
      </c>
      <c r="E8" s="3">
        <v>557</v>
      </c>
      <c r="F8" s="24">
        <v>20115517</v>
      </c>
      <c r="G8" s="42">
        <f t="shared" si="1"/>
        <v>1.5894149985792545</v>
      </c>
      <c r="H8" s="3">
        <v>48</v>
      </c>
      <c r="I8" s="24">
        <v>1763800</v>
      </c>
      <c r="J8" s="42">
        <f t="shared" si="2"/>
        <v>1.7236531533744843</v>
      </c>
      <c r="K8" s="3">
        <v>20</v>
      </c>
      <c r="L8" s="24">
        <v>703500</v>
      </c>
      <c r="M8" s="42">
        <f t="shared" si="3"/>
        <v>0.32141214837408172</v>
      </c>
      <c r="O8" s="44"/>
    </row>
    <row r="9" spans="1:15" x14ac:dyDescent="0.25">
      <c r="A9" s="5" t="s">
        <v>79</v>
      </c>
      <c r="B9" s="3">
        <v>235</v>
      </c>
      <c r="C9" s="24">
        <v>10822515</v>
      </c>
      <c r="D9" s="42">
        <f t="shared" si="0"/>
        <v>0.221121600795434</v>
      </c>
      <c r="E9" s="3">
        <v>151</v>
      </c>
      <c r="F9" s="24">
        <v>6347838</v>
      </c>
      <c r="G9" s="42">
        <f t="shared" si="1"/>
        <v>0.50157045060046612</v>
      </c>
      <c r="H9" s="3">
        <v>15</v>
      </c>
      <c r="I9" s="24">
        <v>683400</v>
      </c>
      <c r="J9" s="42">
        <f t="shared" si="2"/>
        <v>0.66784474714600439</v>
      </c>
      <c r="K9" s="3">
        <v>0</v>
      </c>
      <c r="L9" s="3">
        <v>0</v>
      </c>
      <c r="M9" s="42">
        <f t="shared" si="3"/>
        <v>0</v>
      </c>
      <c r="O9" s="44"/>
    </row>
    <row r="10" spans="1:15" x14ac:dyDescent="0.25">
      <c r="A10" s="5" t="s">
        <v>19</v>
      </c>
      <c r="B10" s="3">
        <v>621</v>
      </c>
      <c r="C10" s="24">
        <v>26046243</v>
      </c>
      <c r="D10" s="42">
        <f t="shared" si="0"/>
        <v>0.53216714847397928</v>
      </c>
      <c r="E10" s="3">
        <v>91</v>
      </c>
      <c r="F10" s="24">
        <v>2932011</v>
      </c>
      <c r="G10" s="42">
        <f t="shared" si="1"/>
        <v>0.23167101593259365</v>
      </c>
      <c r="H10" s="3">
        <v>4</v>
      </c>
      <c r="I10" s="24">
        <v>132000</v>
      </c>
      <c r="J10" s="42">
        <f t="shared" si="2"/>
        <v>0.12899547354883317</v>
      </c>
      <c r="K10" s="3">
        <v>0</v>
      </c>
      <c r="L10" s="3">
        <v>0</v>
      </c>
      <c r="M10" s="42">
        <f t="shared" si="3"/>
        <v>0</v>
      </c>
      <c r="O10" s="44"/>
    </row>
    <row r="11" spans="1:15" x14ac:dyDescent="0.25">
      <c r="A11" s="5" t="s">
        <v>20</v>
      </c>
      <c r="B11" s="24">
        <v>2744</v>
      </c>
      <c r="C11" s="24">
        <v>120373607</v>
      </c>
      <c r="D11" s="42">
        <f t="shared" si="0"/>
        <v>2.4594287624790043</v>
      </c>
      <c r="E11" s="3">
        <v>346</v>
      </c>
      <c r="F11" s="24">
        <v>12904523</v>
      </c>
      <c r="G11" s="42">
        <f t="shared" si="1"/>
        <v>1.0196428163248779</v>
      </c>
      <c r="H11" s="3">
        <v>14</v>
      </c>
      <c r="I11" s="24">
        <v>400000</v>
      </c>
      <c r="J11" s="42">
        <f t="shared" si="2"/>
        <v>0.39089537439040356</v>
      </c>
      <c r="K11" s="3">
        <v>23</v>
      </c>
      <c r="L11" s="24">
        <v>845000</v>
      </c>
      <c r="M11" s="42">
        <f t="shared" si="3"/>
        <v>0.38606007871513726</v>
      </c>
      <c r="O11" s="44"/>
    </row>
    <row r="12" spans="1:15" x14ac:dyDescent="0.25">
      <c r="A12" s="5" t="s">
        <v>21</v>
      </c>
      <c r="B12" s="24">
        <v>1416</v>
      </c>
      <c r="C12" s="24">
        <v>66953885</v>
      </c>
      <c r="D12" s="42">
        <f t="shared" si="0"/>
        <v>1.3679768732751487</v>
      </c>
      <c r="E12" s="3">
        <v>322</v>
      </c>
      <c r="F12" s="24">
        <v>13397291</v>
      </c>
      <c r="G12" s="42">
        <f t="shared" si="1"/>
        <v>1.0585785717429415</v>
      </c>
      <c r="H12" s="3">
        <v>11</v>
      </c>
      <c r="I12" s="24">
        <v>376000</v>
      </c>
      <c r="J12" s="42">
        <f t="shared" si="2"/>
        <v>0.36744165192697931</v>
      </c>
      <c r="K12" s="3">
        <v>5</v>
      </c>
      <c r="L12" s="24">
        <v>220000</v>
      </c>
      <c r="M12" s="42">
        <f t="shared" si="3"/>
        <v>0.10051268321577538</v>
      </c>
      <c r="O12" s="44"/>
    </row>
    <row r="13" spans="1:15" x14ac:dyDescent="0.25">
      <c r="A13" s="5" t="s">
        <v>22</v>
      </c>
      <c r="B13" s="24">
        <v>1785</v>
      </c>
      <c r="C13" s="24">
        <v>69833656</v>
      </c>
      <c r="D13" s="42">
        <f t="shared" si="0"/>
        <v>1.4268152831497729</v>
      </c>
      <c r="E13" s="3">
        <v>449</v>
      </c>
      <c r="F13" s="24">
        <v>20160053</v>
      </c>
      <c r="G13" s="42">
        <f t="shared" si="1"/>
        <v>1.5929339827732338</v>
      </c>
      <c r="H13" s="3">
        <v>95</v>
      </c>
      <c r="I13" s="24">
        <v>2170104</v>
      </c>
      <c r="J13" s="42">
        <f t="shared" si="2"/>
        <v>2.1207090388652809</v>
      </c>
      <c r="K13" s="3">
        <v>8</v>
      </c>
      <c r="L13" s="24">
        <v>350000</v>
      </c>
      <c r="M13" s="42">
        <f t="shared" si="3"/>
        <v>0.15990654147964264</v>
      </c>
      <c r="O13" s="44"/>
    </row>
    <row r="14" spans="1:15" x14ac:dyDescent="0.25">
      <c r="A14" s="5" t="s">
        <v>23</v>
      </c>
      <c r="B14" s="24">
        <v>5810</v>
      </c>
      <c r="C14" s="24">
        <v>218846161</v>
      </c>
      <c r="D14" s="42">
        <f t="shared" si="0"/>
        <v>4.4713833566648118</v>
      </c>
      <c r="E14" s="24">
        <v>2658</v>
      </c>
      <c r="F14" s="24">
        <v>88282093</v>
      </c>
      <c r="G14" s="42">
        <f t="shared" si="1"/>
        <v>6.9755543802413138</v>
      </c>
      <c r="H14" s="24">
        <v>1093</v>
      </c>
      <c r="I14" s="24">
        <v>27068334</v>
      </c>
      <c r="J14" s="42">
        <f t="shared" si="2"/>
        <v>26.452216382636223</v>
      </c>
      <c r="K14" s="3">
        <v>3</v>
      </c>
      <c r="L14" s="24">
        <v>134000</v>
      </c>
      <c r="M14" s="42">
        <f t="shared" si="3"/>
        <v>6.1221361595063188E-2</v>
      </c>
      <c r="O14" s="44"/>
    </row>
    <row r="15" spans="1:15" x14ac:dyDescent="0.25">
      <c r="A15" s="5" t="s">
        <v>24</v>
      </c>
      <c r="B15" s="3">
        <v>896</v>
      </c>
      <c r="C15" s="24">
        <v>38242470</v>
      </c>
      <c r="D15" s="42">
        <f t="shared" si="0"/>
        <v>0.78135592186948788</v>
      </c>
      <c r="E15" s="3">
        <v>151</v>
      </c>
      <c r="F15" s="24">
        <v>5535133</v>
      </c>
      <c r="G15" s="42">
        <f t="shared" si="1"/>
        <v>0.43735507316719646</v>
      </c>
      <c r="H15" s="3">
        <v>15</v>
      </c>
      <c r="I15" s="24">
        <v>388000</v>
      </c>
      <c r="J15" s="42">
        <f t="shared" si="2"/>
        <v>0.37916851315869143</v>
      </c>
      <c r="K15" s="3">
        <v>1</v>
      </c>
      <c r="L15" s="24">
        <v>50000</v>
      </c>
      <c r="M15" s="42">
        <f t="shared" si="3"/>
        <v>2.2843791639948947E-2</v>
      </c>
      <c r="O15" s="44"/>
    </row>
    <row r="16" spans="1:15" x14ac:dyDescent="0.25">
      <c r="A16" s="5" t="s">
        <v>25</v>
      </c>
      <c r="B16" s="24">
        <v>4066</v>
      </c>
      <c r="C16" s="24">
        <v>155531321</v>
      </c>
      <c r="D16" s="42">
        <f t="shared" si="0"/>
        <v>3.1777580972027764</v>
      </c>
      <c r="E16" s="24">
        <v>1377</v>
      </c>
      <c r="F16" s="24">
        <v>47528136</v>
      </c>
      <c r="G16" s="42">
        <f t="shared" si="1"/>
        <v>3.7554059491940781</v>
      </c>
      <c r="H16" s="3">
        <v>201</v>
      </c>
      <c r="I16" s="24">
        <v>3254333</v>
      </c>
      <c r="J16" s="42">
        <f t="shared" si="2"/>
        <v>3.1802592910651128</v>
      </c>
      <c r="K16" s="3">
        <v>1</v>
      </c>
      <c r="L16" s="24">
        <v>45000</v>
      </c>
      <c r="M16" s="42">
        <f t="shared" si="3"/>
        <v>2.0559412475954053E-2</v>
      </c>
      <c r="O16" s="44"/>
    </row>
    <row r="17" spans="1:15" x14ac:dyDescent="0.25">
      <c r="A17" s="5" t="s">
        <v>26</v>
      </c>
      <c r="B17" s="3">
        <v>769</v>
      </c>
      <c r="C17" s="24">
        <v>28455717</v>
      </c>
      <c r="D17" s="42">
        <f t="shared" si="0"/>
        <v>0.58139662498244127</v>
      </c>
      <c r="E17" s="3">
        <v>119</v>
      </c>
      <c r="F17" s="24">
        <v>3959045</v>
      </c>
      <c r="G17" s="42">
        <f t="shared" si="1"/>
        <v>0.31282146529220223</v>
      </c>
      <c r="H17" s="3">
        <v>7</v>
      </c>
      <c r="I17" s="24">
        <v>224993</v>
      </c>
      <c r="J17" s="42">
        <f t="shared" si="2"/>
        <v>0.21987180742555015</v>
      </c>
      <c r="K17" s="3">
        <v>5</v>
      </c>
      <c r="L17" s="24">
        <v>194000</v>
      </c>
      <c r="M17" s="42">
        <f t="shared" si="3"/>
        <v>8.8633911563001919E-2</v>
      </c>
      <c r="O17" s="44"/>
    </row>
    <row r="18" spans="1:15" x14ac:dyDescent="0.25">
      <c r="A18" s="5" t="s">
        <v>27</v>
      </c>
      <c r="B18" s="24">
        <v>4193</v>
      </c>
      <c r="C18" s="24">
        <v>187672897</v>
      </c>
      <c r="D18" s="42">
        <f t="shared" si="0"/>
        <v>3.8344628222327808</v>
      </c>
      <c r="E18" s="3">
        <v>549</v>
      </c>
      <c r="F18" s="24">
        <v>18925894</v>
      </c>
      <c r="G18" s="42">
        <f t="shared" si="1"/>
        <v>1.4954176810430038</v>
      </c>
      <c r="H18" s="3">
        <v>58</v>
      </c>
      <c r="I18" s="24">
        <v>1885497</v>
      </c>
      <c r="J18" s="42">
        <f t="shared" si="2"/>
        <v>1.8425801393174568</v>
      </c>
      <c r="K18" s="3">
        <v>23</v>
      </c>
      <c r="L18" s="24">
        <v>978000</v>
      </c>
      <c r="M18" s="42">
        <f t="shared" si="3"/>
        <v>0.44682456447740149</v>
      </c>
      <c r="O18" s="44"/>
    </row>
    <row r="19" spans="1:15" x14ac:dyDescent="0.25">
      <c r="A19" s="5" t="s">
        <v>29</v>
      </c>
      <c r="B19" s="24">
        <v>1818</v>
      </c>
      <c r="C19" s="24">
        <v>82364351</v>
      </c>
      <c r="D19" s="42">
        <f t="shared" si="0"/>
        <v>1.6828377823081793</v>
      </c>
      <c r="E19" s="3">
        <v>251</v>
      </c>
      <c r="F19" s="24">
        <v>10295633</v>
      </c>
      <c r="G19" s="42">
        <f t="shared" si="1"/>
        <v>0.81350300417670218</v>
      </c>
      <c r="H19" s="3">
        <v>7</v>
      </c>
      <c r="I19" s="24">
        <v>308000</v>
      </c>
      <c r="J19" s="42">
        <f t="shared" si="2"/>
        <v>0.30098943828061075</v>
      </c>
      <c r="K19" s="3">
        <v>0</v>
      </c>
      <c r="L19" s="3">
        <v>0</v>
      </c>
      <c r="M19" s="42">
        <f t="shared" si="3"/>
        <v>0</v>
      </c>
      <c r="O19" s="44"/>
    </row>
    <row r="20" spans="1:15" x14ac:dyDescent="0.25">
      <c r="A20" s="5" t="s">
        <v>30</v>
      </c>
      <c r="B20" s="24">
        <v>2483</v>
      </c>
      <c r="C20" s="24">
        <v>112071553</v>
      </c>
      <c r="D20" s="42">
        <f t="shared" si="0"/>
        <v>2.2898042832918528</v>
      </c>
      <c r="E20" s="3">
        <v>330</v>
      </c>
      <c r="F20" s="24">
        <v>11388121</v>
      </c>
      <c r="G20" s="42">
        <f t="shared" si="1"/>
        <v>0.89982526042136413</v>
      </c>
      <c r="H20" s="3">
        <v>57</v>
      </c>
      <c r="I20" s="24">
        <v>2053000</v>
      </c>
      <c r="J20" s="42">
        <f t="shared" si="2"/>
        <v>2.006270509058746</v>
      </c>
      <c r="K20" s="3">
        <v>7</v>
      </c>
      <c r="L20" s="24">
        <v>305000</v>
      </c>
      <c r="M20" s="42">
        <f t="shared" si="3"/>
        <v>0.13934712900368859</v>
      </c>
      <c r="O20" s="44"/>
    </row>
    <row r="21" spans="1:15" x14ac:dyDescent="0.25">
      <c r="A21" s="5" t="s">
        <v>80</v>
      </c>
      <c r="B21" s="3">
        <v>206</v>
      </c>
      <c r="C21" s="24">
        <v>9838845</v>
      </c>
      <c r="D21" s="42">
        <f t="shared" si="0"/>
        <v>0.20102362125422341</v>
      </c>
      <c r="E21" s="3">
        <v>55</v>
      </c>
      <c r="F21" s="24">
        <v>2130500</v>
      </c>
      <c r="G21" s="42">
        <f t="shared" si="1"/>
        <v>0.16834012541030396</v>
      </c>
      <c r="H21" s="3">
        <v>0</v>
      </c>
      <c r="I21" s="3">
        <v>0</v>
      </c>
      <c r="J21" s="42">
        <f t="shared" si="2"/>
        <v>0</v>
      </c>
      <c r="K21" s="3">
        <v>0</v>
      </c>
      <c r="L21" s="3">
        <v>0</v>
      </c>
      <c r="M21" s="42">
        <f t="shared" si="3"/>
        <v>0</v>
      </c>
      <c r="O21" s="44"/>
    </row>
    <row r="22" spans="1:15" x14ac:dyDescent="0.25">
      <c r="A22" s="5" t="s">
        <v>31</v>
      </c>
      <c r="B22" s="24">
        <v>4051</v>
      </c>
      <c r="C22" s="24">
        <v>173600967</v>
      </c>
      <c r="D22" s="42">
        <f t="shared" si="0"/>
        <v>3.5469503828523514</v>
      </c>
      <c r="E22" s="3">
        <v>936</v>
      </c>
      <c r="F22" s="24">
        <v>36686537</v>
      </c>
      <c r="G22" s="42">
        <f t="shared" si="1"/>
        <v>2.8987637828912258</v>
      </c>
      <c r="H22" s="3">
        <v>76</v>
      </c>
      <c r="I22" s="24">
        <v>2784005</v>
      </c>
      <c r="J22" s="42">
        <f t="shared" si="2"/>
        <v>2.7206366919493887</v>
      </c>
      <c r="K22" s="3">
        <v>23</v>
      </c>
      <c r="L22" s="24">
        <v>1000000</v>
      </c>
      <c r="M22" s="42">
        <f t="shared" si="3"/>
        <v>0.45687583279897898</v>
      </c>
      <c r="O22" s="44"/>
    </row>
    <row r="23" spans="1:15" x14ac:dyDescent="0.25">
      <c r="A23" s="5" t="s">
        <v>32</v>
      </c>
      <c r="B23" s="24">
        <v>10084</v>
      </c>
      <c r="C23" s="24">
        <v>474281851</v>
      </c>
      <c r="D23" s="42">
        <f t="shared" si="0"/>
        <v>9.6903503595367173</v>
      </c>
      <c r="E23" s="24">
        <v>1701</v>
      </c>
      <c r="F23" s="24">
        <v>69488656</v>
      </c>
      <c r="G23" s="42">
        <f t="shared" si="1"/>
        <v>5.4906027062349079</v>
      </c>
      <c r="H23" s="3">
        <v>82</v>
      </c>
      <c r="I23" s="24">
        <v>3475981</v>
      </c>
      <c r="J23" s="42">
        <f t="shared" si="2"/>
        <v>3.3968622359223231</v>
      </c>
      <c r="K23" s="3">
        <v>118</v>
      </c>
      <c r="L23" s="24">
        <v>4956908</v>
      </c>
      <c r="M23" s="42">
        <f t="shared" si="3"/>
        <v>2.2646914706079215</v>
      </c>
      <c r="O23" s="44"/>
    </row>
    <row r="24" spans="1:15" x14ac:dyDescent="0.25">
      <c r="A24" s="5" t="s">
        <v>33</v>
      </c>
      <c r="B24" s="3">
        <v>492</v>
      </c>
      <c r="C24" s="24">
        <v>21199898</v>
      </c>
      <c r="D24" s="42">
        <f t="shared" si="0"/>
        <v>0.43314843014400256</v>
      </c>
      <c r="E24" s="3">
        <v>220</v>
      </c>
      <c r="F24" s="24">
        <v>8599079</v>
      </c>
      <c r="G24" s="42">
        <f t="shared" si="1"/>
        <v>0.67945085063276756</v>
      </c>
      <c r="H24" s="3">
        <v>3</v>
      </c>
      <c r="I24" s="24">
        <v>135000</v>
      </c>
      <c r="J24" s="42">
        <f t="shared" si="2"/>
        <v>0.13192718885676119</v>
      </c>
      <c r="K24" s="3">
        <v>2</v>
      </c>
      <c r="L24" s="24">
        <v>45000</v>
      </c>
      <c r="M24" s="42">
        <f t="shared" si="3"/>
        <v>2.0559412475954053E-2</v>
      </c>
      <c r="O24" s="44"/>
    </row>
    <row r="25" spans="1:15" x14ac:dyDescent="0.25">
      <c r="A25" s="5" t="s">
        <v>34</v>
      </c>
      <c r="B25" s="3">
        <v>384</v>
      </c>
      <c r="C25" s="24">
        <v>16134000</v>
      </c>
      <c r="D25" s="42">
        <f t="shared" si="0"/>
        <v>0.32964388658583815</v>
      </c>
      <c r="E25" s="3">
        <v>291</v>
      </c>
      <c r="F25" s="24">
        <v>10943219</v>
      </c>
      <c r="G25" s="42">
        <f t="shared" si="1"/>
        <v>0.86467160706520596</v>
      </c>
      <c r="H25" s="3">
        <v>6</v>
      </c>
      <c r="I25" s="24">
        <v>246000</v>
      </c>
      <c r="J25" s="42">
        <f t="shared" si="2"/>
        <v>0.24040065525009818</v>
      </c>
      <c r="K25" s="3">
        <v>0</v>
      </c>
      <c r="L25" s="3">
        <v>0</v>
      </c>
      <c r="M25" s="42">
        <f t="shared" si="3"/>
        <v>0</v>
      </c>
      <c r="O25" s="44"/>
    </row>
    <row r="26" spans="1:15" x14ac:dyDescent="0.25">
      <c r="A26" s="5" t="s">
        <v>36</v>
      </c>
      <c r="B26" s="3">
        <v>818</v>
      </c>
      <c r="C26" s="24">
        <v>34844381</v>
      </c>
      <c r="D26" s="42">
        <f t="shared" si="0"/>
        <v>0.71192743141922232</v>
      </c>
      <c r="E26" s="3">
        <v>952</v>
      </c>
      <c r="F26" s="24">
        <v>39947702</v>
      </c>
      <c r="G26" s="42">
        <f t="shared" si="1"/>
        <v>3.1564426963311196</v>
      </c>
      <c r="H26" s="3">
        <v>11</v>
      </c>
      <c r="I26" s="24">
        <v>451000</v>
      </c>
      <c r="J26" s="42">
        <f t="shared" si="2"/>
        <v>0.44073453462517997</v>
      </c>
      <c r="K26" s="3">
        <v>4</v>
      </c>
      <c r="L26" s="24">
        <v>133000</v>
      </c>
      <c r="M26" s="42">
        <f t="shared" si="3"/>
        <v>6.0764485762264203E-2</v>
      </c>
      <c r="O26" s="44"/>
    </row>
    <row r="27" spans="1:15" x14ac:dyDescent="0.25">
      <c r="A27" s="5" t="s">
        <v>35</v>
      </c>
      <c r="B27" s="24">
        <v>3856</v>
      </c>
      <c r="C27" s="24">
        <v>140135071</v>
      </c>
      <c r="D27" s="42">
        <f t="shared" si="0"/>
        <v>2.8631876441937756</v>
      </c>
      <c r="E27" s="3">
        <v>992</v>
      </c>
      <c r="F27" s="24">
        <v>33047117</v>
      </c>
      <c r="G27" s="42">
        <f t="shared" si="1"/>
        <v>2.6111972871293068</v>
      </c>
      <c r="H27" s="3">
        <v>42</v>
      </c>
      <c r="I27" s="24">
        <v>1332961</v>
      </c>
      <c r="J27" s="42">
        <f t="shared" si="2"/>
        <v>1.3026207228570168</v>
      </c>
      <c r="K27" s="3">
        <v>21</v>
      </c>
      <c r="L27" s="24">
        <v>589000</v>
      </c>
      <c r="M27" s="42">
        <f t="shared" si="3"/>
        <v>0.2690998655185986</v>
      </c>
      <c r="O27" s="44"/>
    </row>
    <row r="28" spans="1:15" x14ac:dyDescent="0.25">
      <c r="A28" s="5" t="s">
        <v>37</v>
      </c>
      <c r="B28" s="24">
        <v>22010</v>
      </c>
      <c r="C28" s="24">
        <v>798131661</v>
      </c>
      <c r="D28" s="42">
        <f t="shared" si="0"/>
        <v>16.307129214035616</v>
      </c>
      <c r="E28" s="24">
        <v>12567</v>
      </c>
      <c r="F28" s="24">
        <v>327623143</v>
      </c>
      <c r="G28" s="42">
        <f t="shared" si="1"/>
        <v>25.886937798609694</v>
      </c>
      <c r="H28" s="3">
        <v>608</v>
      </c>
      <c r="I28" s="24">
        <v>15402972</v>
      </c>
      <c r="J28" s="42">
        <f t="shared" si="2"/>
        <v>15.052376266662257</v>
      </c>
      <c r="K28" s="24">
        <v>4573</v>
      </c>
      <c r="L28" s="24">
        <v>173764192</v>
      </c>
      <c r="M28" s="42">
        <f t="shared" si="3"/>
        <v>79.38865993064168</v>
      </c>
      <c r="O28" s="44"/>
    </row>
    <row r="29" spans="1:15" x14ac:dyDescent="0.25">
      <c r="A29" s="5" t="s">
        <v>38</v>
      </c>
      <c r="B29" s="3">
        <v>887</v>
      </c>
      <c r="C29" s="24">
        <v>37042186</v>
      </c>
      <c r="D29" s="42">
        <f t="shared" si="0"/>
        <v>0.75683216565486067</v>
      </c>
      <c r="E29" s="3">
        <v>223</v>
      </c>
      <c r="F29" s="24">
        <v>9294997</v>
      </c>
      <c r="G29" s="42">
        <f t="shared" si="1"/>
        <v>0.73443837628181141</v>
      </c>
      <c r="H29" s="3">
        <v>8</v>
      </c>
      <c r="I29" s="24">
        <v>309000</v>
      </c>
      <c r="J29" s="42">
        <f t="shared" si="2"/>
        <v>0.30196667671658678</v>
      </c>
      <c r="K29" s="3">
        <v>2</v>
      </c>
      <c r="L29" s="24">
        <v>78000</v>
      </c>
      <c r="M29" s="42">
        <f t="shared" si="3"/>
        <v>3.5636314958320356E-2</v>
      </c>
      <c r="O29" s="44"/>
    </row>
    <row r="30" spans="1:15" x14ac:dyDescent="0.25">
      <c r="A30" s="5" t="s">
        <v>39</v>
      </c>
      <c r="B30" s="24">
        <v>5579</v>
      </c>
      <c r="C30" s="24">
        <v>237007936</v>
      </c>
      <c r="D30" s="42">
        <f t="shared" si="0"/>
        <v>4.8424579877728764</v>
      </c>
      <c r="E30" s="3">
        <v>921</v>
      </c>
      <c r="F30" s="24">
        <v>38302453</v>
      </c>
      <c r="G30" s="42">
        <f t="shared" si="1"/>
        <v>3.0264443752838646</v>
      </c>
      <c r="H30" s="3">
        <v>56</v>
      </c>
      <c r="I30" s="24">
        <v>2258698</v>
      </c>
      <c r="J30" s="42">
        <f t="shared" si="2"/>
        <v>2.2072865008621392</v>
      </c>
      <c r="K30" s="3">
        <v>11</v>
      </c>
      <c r="L30" s="24">
        <v>443000</v>
      </c>
      <c r="M30" s="42">
        <f t="shared" si="3"/>
        <v>0.20239599392994767</v>
      </c>
      <c r="O30" s="44"/>
    </row>
    <row r="31" spans="1:15" x14ac:dyDescent="0.25">
      <c r="A31" s="5" t="s">
        <v>40</v>
      </c>
      <c r="B31" s="24">
        <v>7427</v>
      </c>
      <c r="C31" s="24">
        <v>278716799</v>
      </c>
      <c r="D31" s="42">
        <f t="shared" si="0"/>
        <v>5.6946379620133794</v>
      </c>
      <c r="E31" s="24">
        <v>3480</v>
      </c>
      <c r="F31" s="24">
        <v>115993886</v>
      </c>
      <c r="G31" s="42">
        <f t="shared" si="1"/>
        <v>9.1651843774083552</v>
      </c>
      <c r="H31" s="3">
        <v>199</v>
      </c>
      <c r="I31" s="24">
        <v>4730012</v>
      </c>
      <c r="J31" s="42">
        <f t="shared" si="2"/>
        <v>4.6223495290277539</v>
      </c>
      <c r="K31" s="3">
        <v>86</v>
      </c>
      <c r="L31" s="24">
        <v>2285498</v>
      </c>
      <c r="M31" s="42">
        <f t="shared" si="3"/>
        <v>1.0441888021104009</v>
      </c>
      <c r="O31" s="44"/>
    </row>
    <row r="32" spans="1:15" x14ac:dyDescent="0.25">
      <c r="A32" s="5" t="s">
        <v>41</v>
      </c>
      <c r="B32" s="24">
        <v>3527</v>
      </c>
      <c r="C32" s="24">
        <v>131197751</v>
      </c>
      <c r="D32" s="42">
        <f t="shared" si="0"/>
        <v>2.680583646396494</v>
      </c>
      <c r="E32" s="3">
        <v>411</v>
      </c>
      <c r="F32" s="24">
        <v>13576448</v>
      </c>
      <c r="G32" s="42">
        <f t="shared" si="1"/>
        <v>1.0727345500804837</v>
      </c>
      <c r="H32" s="3">
        <v>54</v>
      </c>
      <c r="I32" s="24">
        <v>1609940</v>
      </c>
      <c r="J32" s="42">
        <f t="shared" si="2"/>
        <v>1.5732952476152158</v>
      </c>
      <c r="K32" s="3">
        <v>6</v>
      </c>
      <c r="L32" s="24">
        <v>201000</v>
      </c>
      <c r="M32" s="42">
        <f t="shared" si="3"/>
        <v>9.1832042392594779E-2</v>
      </c>
      <c r="O32" s="44"/>
    </row>
    <row r="33" spans="1:15" x14ac:dyDescent="0.25">
      <c r="A33" s="5" t="s">
        <v>81</v>
      </c>
      <c r="B33" s="24">
        <v>2420</v>
      </c>
      <c r="C33" s="24">
        <v>84740285</v>
      </c>
      <c r="D33" s="42">
        <f t="shared" si="0"/>
        <v>1.7313819820126193</v>
      </c>
      <c r="E33" s="3">
        <v>285</v>
      </c>
      <c r="F33" s="24">
        <v>9127003</v>
      </c>
      <c r="G33" s="42">
        <f t="shared" si="1"/>
        <v>0.72116443540963182</v>
      </c>
      <c r="H33" s="3">
        <v>40</v>
      </c>
      <c r="I33" s="24">
        <v>1223476</v>
      </c>
      <c r="J33" s="42">
        <f t="shared" si="2"/>
        <v>1.1956277726941835</v>
      </c>
      <c r="K33" s="3">
        <v>17</v>
      </c>
      <c r="L33" s="24">
        <v>493000</v>
      </c>
      <c r="M33" s="42">
        <f t="shared" si="3"/>
        <v>0.22523978556989663</v>
      </c>
      <c r="O33" s="44"/>
    </row>
    <row r="34" spans="1:15" x14ac:dyDescent="0.25">
      <c r="A34" s="5" t="s">
        <v>42</v>
      </c>
      <c r="B34" s="24">
        <v>7209</v>
      </c>
      <c r="C34" s="24">
        <v>252258008</v>
      </c>
      <c r="D34" s="42">
        <f t="shared" si="0"/>
        <v>5.1540417862601622</v>
      </c>
      <c r="E34" s="24">
        <v>1549</v>
      </c>
      <c r="F34" s="24">
        <v>47778644</v>
      </c>
      <c r="G34" s="42">
        <f t="shared" si="1"/>
        <v>3.7751996821845895</v>
      </c>
      <c r="H34" s="3">
        <v>130</v>
      </c>
      <c r="I34" s="24">
        <v>4068341</v>
      </c>
      <c r="J34" s="42">
        <f t="shared" si="2"/>
        <v>3.9757391958570718</v>
      </c>
      <c r="K34" s="3">
        <v>24</v>
      </c>
      <c r="L34" s="24">
        <v>693001</v>
      </c>
      <c r="M34" s="42">
        <f t="shared" si="3"/>
        <v>0.31661540900552521</v>
      </c>
      <c r="O34" s="44"/>
    </row>
    <row r="35" spans="1:15" x14ac:dyDescent="0.25">
      <c r="A35" s="5" t="s">
        <v>43</v>
      </c>
      <c r="B35" s="24">
        <v>2503</v>
      </c>
      <c r="C35" s="24">
        <v>108745026</v>
      </c>
      <c r="D35" s="42">
        <f t="shared" si="0"/>
        <v>2.2218379210064474</v>
      </c>
      <c r="E35" s="3">
        <v>320</v>
      </c>
      <c r="F35" s="24">
        <v>12984115</v>
      </c>
      <c r="G35" s="42">
        <f t="shared" si="1"/>
        <v>1.0259317284401825</v>
      </c>
      <c r="H35" s="3">
        <v>33</v>
      </c>
      <c r="I35" s="24">
        <v>1339992</v>
      </c>
      <c r="J35" s="42">
        <f t="shared" si="2"/>
        <v>1.3094916863003641</v>
      </c>
      <c r="K35" s="3">
        <v>7</v>
      </c>
      <c r="L35" s="24">
        <v>325000</v>
      </c>
      <c r="M35" s="42">
        <f t="shared" si="3"/>
        <v>0.14848464565966815</v>
      </c>
      <c r="O35" s="44"/>
    </row>
    <row r="36" spans="1:15" x14ac:dyDescent="0.25">
      <c r="A36" s="5" t="s">
        <v>44</v>
      </c>
      <c r="B36" s="24">
        <v>4532</v>
      </c>
      <c r="C36" s="24">
        <v>191986036</v>
      </c>
      <c r="D36" s="42">
        <f t="shared" si="0"/>
        <v>3.9225872739090519</v>
      </c>
      <c r="E36" s="24">
        <v>1732</v>
      </c>
      <c r="F36" s="24">
        <v>85798250</v>
      </c>
      <c r="G36" s="42">
        <f t="shared" si="1"/>
        <v>6.7792950786128197</v>
      </c>
      <c r="H36" s="3">
        <v>46</v>
      </c>
      <c r="I36" s="24">
        <v>1525845</v>
      </c>
      <c r="J36" s="42">
        <f t="shared" si="2"/>
        <v>1.4911143813418133</v>
      </c>
      <c r="K36" s="3">
        <v>142</v>
      </c>
      <c r="L36" s="24">
        <v>5773942</v>
      </c>
      <c r="M36" s="42">
        <f t="shared" si="3"/>
        <v>2.637974559783002</v>
      </c>
      <c r="O36" s="44"/>
    </row>
    <row r="37" spans="1:15" x14ac:dyDescent="0.25">
      <c r="A37" s="5" t="s">
        <v>82</v>
      </c>
      <c r="B37" s="3">
        <v>446</v>
      </c>
      <c r="C37" s="24">
        <v>20095072</v>
      </c>
      <c r="D37" s="42">
        <f t="shared" si="0"/>
        <v>0.41057503627756609</v>
      </c>
      <c r="E37" s="3">
        <v>445</v>
      </c>
      <c r="F37" s="24">
        <v>18685557</v>
      </c>
      <c r="G37" s="42">
        <f t="shared" si="1"/>
        <v>1.4764276032581005</v>
      </c>
      <c r="H37" s="3">
        <v>11</v>
      </c>
      <c r="I37" s="24">
        <v>432000</v>
      </c>
      <c r="J37" s="42">
        <f t="shared" si="2"/>
        <v>0.42216700434163584</v>
      </c>
      <c r="K37" s="3">
        <v>7</v>
      </c>
      <c r="L37" s="24">
        <v>342000</v>
      </c>
      <c r="M37" s="42">
        <f t="shared" si="3"/>
        <v>0.15625153481725082</v>
      </c>
      <c r="O37" s="44"/>
    </row>
    <row r="38" spans="1:15" x14ac:dyDescent="0.25">
      <c r="A38" s="5" t="s">
        <v>83</v>
      </c>
      <c r="B38" s="3">
        <v>600</v>
      </c>
      <c r="C38" s="24">
        <v>24591490</v>
      </c>
      <c r="D38" s="42">
        <f t="shared" si="0"/>
        <v>0.50244417630697746</v>
      </c>
      <c r="E38" s="3">
        <v>91</v>
      </c>
      <c r="F38" s="24">
        <v>3692469</v>
      </c>
      <c r="G38" s="42">
        <f t="shared" si="1"/>
        <v>0.29175812932816697</v>
      </c>
      <c r="H38" s="3">
        <v>6</v>
      </c>
      <c r="I38" s="24">
        <v>161000</v>
      </c>
      <c r="J38" s="42">
        <f t="shared" si="2"/>
        <v>0.15733538819213744</v>
      </c>
      <c r="K38" s="3">
        <v>0</v>
      </c>
      <c r="L38" s="3">
        <v>0</v>
      </c>
      <c r="M38" s="42">
        <f t="shared" si="3"/>
        <v>0</v>
      </c>
      <c r="O38" s="44"/>
    </row>
    <row r="39" spans="1:15" x14ac:dyDescent="0.25">
      <c r="A39" s="5" t="s">
        <v>84</v>
      </c>
      <c r="B39" s="3">
        <v>125</v>
      </c>
      <c r="C39" s="24">
        <v>5680910</v>
      </c>
      <c r="D39" s="42">
        <f t="shared" si="0"/>
        <v>0.11607023997423788</v>
      </c>
      <c r="E39" s="3">
        <v>29</v>
      </c>
      <c r="F39" s="24">
        <v>1147000</v>
      </c>
      <c r="G39" s="42">
        <f t="shared" si="1"/>
        <v>9.0629487841172793E-2</v>
      </c>
      <c r="H39" s="3">
        <v>0</v>
      </c>
      <c r="I39" s="3">
        <v>0</v>
      </c>
      <c r="J39" s="42">
        <f t="shared" si="2"/>
        <v>0</v>
      </c>
      <c r="K39" s="3">
        <v>0</v>
      </c>
      <c r="L39" s="3">
        <v>0</v>
      </c>
      <c r="M39" s="42">
        <f t="shared" si="3"/>
        <v>0</v>
      </c>
      <c r="O39" s="44"/>
    </row>
    <row r="40" spans="1:15" x14ac:dyDescent="0.25">
      <c r="A40" s="5" t="s">
        <v>85</v>
      </c>
      <c r="B40" s="24">
        <v>4274</v>
      </c>
      <c r="C40" s="24">
        <v>193708368</v>
      </c>
      <c r="D40" s="42">
        <f t="shared" si="0"/>
        <v>3.9577773206718612</v>
      </c>
      <c r="E40" s="3">
        <v>420</v>
      </c>
      <c r="F40" s="24">
        <v>16464177</v>
      </c>
      <c r="G40" s="42">
        <f t="shared" si="1"/>
        <v>1.3009066514702849</v>
      </c>
      <c r="H40" s="3">
        <v>5</v>
      </c>
      <c r="I40" s="24">
        <v>215000</v>
      </c>
      <c r="J40" s="42">
        <f t="shared" si="2"/>
        <v>0.21010626373484192</v>
      </c>
      <c r="K40" s="3">
        <v>3</v>
      </c>
      <c r="L40" s="24">
        <v>66000</v>
      </c>
      <c r="M40" s="42">
        <f t="shared" si="3"/>
        <v>3.0153804964732613E-2</v>
      </c>
      <c r="O40" s="44"/>
    </row>
    <row r="41" spans="1:15" x14ac:dyDescent="0.25">
      <c r="A41" s="5" t="s">
        <v>28</v>
      </c>
      <c r="B41" s="24">
        <v>5342</v>
      </c>
      <c r="C41" s="24">
        <v>228825274</v>
      </c>
      <c r="D41" s="42">
        <f t="shared" si="0"/>
        <v>4.6752728815191116</v>
      </c>
      <c r="E41" s="24">
        <v>1235</v>
      </c>
      <c r="F41" s="24">
        <v>50272731</v>
      </c>
      <c r="G41" s="42">
        <f t="shared" si="1"/>
        <v>3.9722684070680478</v>
      </c>
      <c r="H41" s="3">
        <v>334</v>
      </c>
      <c r="I41" s="24">
        <v>12008997</v>
      </c>
      <c r="J41" s="42">
        <f t="shared" si="2"/>
        <v>11.735653445920583</v>
      </c>
      <c r="K41" s="3">
        <v>529</v>
      </c>
      <c r="L41" s="24">
        <v>22804389</v>
      </c>
      <c r="M41" s="42">
        <f t="shared" si="3"/>
        <v>10.418774215846875</v>
      </c>
      <c r="O41" s="44"/>
    </row>
    <row r="42" spans="1:15" x14ac:dyDescent="0.25">
      <c r="A42" s="5" t="s">
        <v>4</v>
      </c>
      <c r="B42" s="26">
        <f>SUM(B5:B40)</f>
        <v>120938</v>
      </c>
      <c r="C42" s="26">
        <f>SUM(C5:C40)</f>
        <v>4894372581</v>
      </c>
      <c r="D42" s="42">
        <f t="shared" si="0"/>
        <v>100</v>
      </c>
      <c r="E42" s="27">
        <f>SUM(E5:E40)</f>
        <v>36304</v>
      </c>
      <c r="F42" s="26">
        <v>1265592499</v>
      </c>
      <c r="G42" s="42">
        <f t="shared" si="1"/>
        <v>100</v>
      </c>
      <c r="H42" s="26">
        <v>3625</v>
      </c>
      <c r="I42" s="26">
        <v>102329172</v>
      </c>
      <c r="J42" s="42">
        <f t="shared" si="2"/>
        <v>100</v>
      </c>
      <c r="K42" s="26">
        <v>5697</v>
      </c>
      <c r="L42" s="26">
        <v>218877850</v>
      </c>
      <c r="M42" s="42">
        <f t="shared" si="3"/>
        <v>100</v>
      </c>
      <c r="O42" s="44"/>
    </row>
    <row r="43" spans="1:15" x14ac:dyDescent="0.25">
      <c r="A43" s="5" t="s">
        <v>87</v>
      </c>
      <c r="B43" s="46">
        <f>B42/90</f>
        <v>1343.7555555555555</v>
      </c>
      <c r="C43" s="46">
        <f>C42/90</f>
        <v>54381917.56666667</v>
      </c>
      <c r="D43" s="46"/>
      <c r="E43" s="46">
        <f>E42/90</f>
        <v>403.37777777777779</v>
      </c>
      <c r="F43" s="46">
        <f>F42/90</f>
        <v>14062138.877777778</v>
      </c>
      <c r="G43" s="46"/>
      <c r="H43" s="46">
        <f>H42/90</f>
        <v>40.277777777777779</v>
      </c>
      <c r="I43" s="46">
        <f>I42/90</f>
        <v>1136990.8</v>
      </c>
      <c r="J43" s="46"/>
      <c r="K43" s="46">
        <f>K42/90</f>
        <v>63.3</v>
      </c>
      <c r="L43" s="46">
        <f>L42/90</f>
        <v>2431976.111111111</v>
      </c>
      <c r="M43" s="5"/>
    </row>
    <row r="44" spans="1:15" x14ac:dyDescent="0.25">
      <c r="A44" s="1"/>
    </row>
    <row r="45" spans="1:15" x14ac:dyDescent="0.25">
      <c r="A45" s="1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5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5" x14ac:dyDescent="0.25">
      <c r="A47" s="1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1" spans="1:13" x14ac:dyDescent="0.25">
      <c r="A51" s="1"/>
    </row>
  </sheetData>
  <mergeCells count="6">
    <mergeCell ref="A1:M1"/>
    <mergeCell ref="A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B13" sqref="B13"/>
    </sheetView>
  </sheetViews>
  <sheetFormatPr defaultRowHeight="15" x14ac:dyDescent="0.25"/>
  <cols>
    <col min="1" max="1" width="21" customWidth="1"/>
    <col min="2" max="2" width="18.42578125" bestFit="1" customWidth="1"/>
    <col min="3" max="3" width="18.28515625" bestFit="1" customWidth="1"/>
    <col min="4" max="4" width="18.5703125" bestFit="1" customWidth="1"/>
    <col min="5" max="5" width="18.7109375" bestFit="1" customWidth="1"/>
    <col min="6" max="6" width="14.28515625" bestFit="1" customWidth="1"/>
  </cols>
  <sheetData>
    <row r="1" spans="1:7" x14ac:dyDescent="0.25">
      <c r="A1" s="63" t="s">
        <v>12</v>
      </c>
      <c r="B1" s="64"/>
      <c r="C1" s="64"/>
      <c r="D1" s="64"/>
      <c r="E1" s="65"/>
    </row>
    <row r="2" spans="1:7" x14ac:dyDescent="0.25">
      <c r="A2" s="28" t="s">
        <v>0</v>
      </c>
      <c r="B2" s="29" t="s">
        <v>1</v>
      </c>
      <c r="C2" s="29" t="s">
        <v>2</v>
      </c>
      <c r="D2" s="29" t="s">
        <v>3</v>
      </c>
      <c r="E2" s="30" t="s">
        <v>4</v>
      </c>
    </row>
    <row r="3" spans="1:7" x14ac:dyDescent="0.25">
      <c r="A3" s="47" t="s">
        <v>5</v>
      </c>
      <c r="B3" s="32">
        <v>2242630979</v>
      </c>
      <c r="C3" s="32">
        <v>1560281262</v>
      </c>
      <c r="D3" s="32">
        <v>1068918623</v>
      </c>
      <c r="E3" s="33">
        <f t="shared" ref="E3:E8" si="0">SUM(B3:D3)</f>
        <v>4871830864</v>
      </c>
      <c r="F3" s="36"/>
      <c r="G3" s="36"/>
    </row>
    <row r="4" spans="1:7" x14ac:dyDescent="0.25">
      <c r="A4" s="47" t="s">
        <v>6</v>
      </c>
      <c r="B4" s="32">
        <v>436031124</v>
      </c>
      <c r="C4" s="32">
        <v>379752898</v>
      </c>
      <c r="D4" s="32">
        <v>391212462</v>
      </c>
      <c r="E4" s="33">
        <f t="shared" si="0"/>
        <v>1206996484</v>
      </c>
      <c r="F4" s="36"/>
      <c r="G4" s="36"/>
    </row>
    <row r="5" spans="1:7" x14ac:dyDescent="0.25">
      <c r="A5" s="47" t="s">
        <v>7</v>
      </c>
      <c r="B5" s="32">
        <v>15237551</v>
      </c>
      <c r="C5" s="32">
        <v>50329671</v>
      </c>
      <c r="D5" s="32">
        <v>37485879</v>
      </c>
      <c r="E5" s="33">
        <f t="shared" si="0"/>
        <v>103053101</v>
      </c>
      <c r="F5" s="36"/>
      <c r="G5" s="36"/>
    </row>
    <row r="6" spans="1:7" ht="25.5" x14ac:dyDescent="0.25">
      <c r="A6" s="47" t="s">
        <v>88</v>
      </c>
      <c r="B6" s="32">
        <v>128230919</v>
      </c>
      <c r="C6" s="32">
        <v>39507069</v>
      </c>
      <c r="D6" s="32">
        <v>59273875</v>
      </c>
      <c r="E6" s="33">
        <f t="shared" si="0"/>
        <v>227011863</v>
      </c>
      <c r="F6" s="36"/>
      <c r="G6" s="36"/>
    </row>
    <row r="7" spans="1:7" x14ac:dyDescent="0.25">
      <c r="A7" s="47" t="s">
        <v>8</v>
      </c>
      <c r="B7" s="32">
        <v>45189294</v>
      </c>
      <c r="C7" s="32">
        <v>22504889</v>
      </c>
      <c r="D7" s="32">
        <v>27398698</v>
      </c>
      <c r="E7" s="33">
        <f t="shared" si="0"/>
        <v>95092881</v>
      </c>
      <c r="F7" s="36"/>
      <c r="G7" s="36"/>
    </row>
    <row r="8" spans="1:7" x14ac:dyDescent="0.25">
      <c r="A8" s="47" t="s">
        <v>9</v>
      </c>
      <c r="B8" s="32">
        <v>6931945</v>
      </c>
      <c r="C8" s="32">
        <v>6001941</v>
      </c>
      <c r="D8" s="32">
        <v>5187176</v>
      </c>
      <c r="E8" s="33">
        <f t="shared" si="0"/>
        <v>18121062</v>
      </c>
      <c r="F8" s="36"/>
      <c r="G8" s="36"/>
    </row>
    <row r="9" spans="1:7" ht="25.5" x14ac:dyDescent="0.25">
      <c r="A9" s="47" t="s">
        <v>89</v>
      </c>
      <c r="B9" s="32">
        <v>6208238</v>
      </c>
      <c r="C9" s="32">
        <v>7010203</v>
      </c>
      <c r="D9" s="32">
        <v>0</v>
      </c>
      <c r="E9" s="33">
        <f>SUM(B9:C9)</f>
        <v>13218441</v>
      </c>
      <c r="F9" s="36"/>
      <c r="G9" s="36"/>
    </row>
    <row r="10" spans="1:7" ht="15.75" thickBot="1" x14ac:dyDescent="0.3">
      <c r="A10" s="31" t="s">
        <v>11</v>
      </c>
      <c r="B10" s="34">
        <v>94602900</v>
      </c>
      <c r="C10" s="34">
        <v>82320043</v>
      </c>
      <c r="D10" s="34">
        <v>133921558</v>
      </c>
      <c r="E10" s="35">
        <f>SUM(B10:D10)</f>
        <v>310844501</v>
      </c>
      <c r="F10" s="36"/>
      <c r="G10" s="36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7" spans="1:1" x14ac:dyDescent="0.25">
      <c r="A37" s="1"/>
    </row>
    <row r="38" spans="1:1" x14ac:dyDescent="0.25">
      <c r="A38" s="1"/>
    </row>
    <row r="40" spans="1:1" x14ac:dyDescent="0.25">
      <c r="A40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workbookViewId="0">
      <selection activeCell="F40" sqref="F40"/>
    </sheetView>
  </sheetViews>
  <sheetFormatPr defaultColWidth="26.7109375" defaultRowHeight="15" x14ac:dyDescent="0.25"/>
  <cols>
    <col min="1" max="1" width="11.42578125" bestFit="1" customWidth="1"/>
    <col min="2" max="2" width="15.140625" bestFit="1" customWidth="1"/>
    <col min="3" max="3" width="15" bestFit="1" customWidth="1"/>
    <col min="4" max="4" width="15.42578125" bestFit="1" customWidth="1"/>
  </cols>
  <sheetData>
    <row r="1" spans="1:4" ht="22.5" customHeight="1" x14ac:dyDescent="0.25">
      <c r="A1" s="66" t="s">
        <v>13</v>
      </c>
      <c r="B1" s="66"/>
      <c r="C1" s="66"/>
      <c r="D1" s="66"/>
    </row>
    <row r="2" spans="1:4" x14ac:dyDescent="0.25">
      <c r="A2" s="40" t="s">
        <v>14</v>
      </c>
      <c r="B2" s="40" t="s">
        <v>1</v>
      </c>
      <c r="C2" s="40" t="s">
        <v>2</v>
      </c>
      <c r="D2" s="40" t="s">
        <v>3</v>
      </c>
    </row>
    <row r="3" spans="1:4" x14ac:dyDescent="0.25">
      <c r="A3" s="40" t="s">
        <v>15</v>
      </c>
      <c r="B3" s="37">
        <v>298750</v>
      </c>
      <c r="C3" s="37">
        <v>924795</v>
      </c>
      <c r="D3" s="37">
        <v>286170</v>
      </c>
    </row>
    <row r="4" spans="1:4" x14ac:dyDescent="0.25">
      <c r="A4" s="40" t="s">
        <v>16</v>
      </c>
      <c r="B4" s="37">
        <v>80430</v>
      </c>
      <c r="C4" s="37">
        <v>79950</v>
      </c>
      <c r="D4" s="37">
        <v>922410</v>
      </c>
    </row>
    <row r="5" spans="1:4" x14ac:dyDescent="0.25">
      <c r="A5" s="40" t="s">
        <v>17</v>
      </c>
      <c r="B5" s="37">
        <v>986129</v>
      </c>
      <c r="C5" s="37">
        <v>967985</v>
      </c>
      <c r="D5" s="37">
        <v>479530</v>
      </c>
    </row>
    <row r="6" spans="1:4" x14ac:dyDescent="0.25">
      <c r="A6" s="40" t="s">
        <v>18</v>
      </c>
      <c r="B6" s="37">
        <v>2786159</v>
      </c>
      <c r="C6" s="37">
        <v>2573746</v>
      </c>
      <c r="D6" s="37">
        <v>1501500</v>
      </c>
    </row>
    <row r="7" spans="1:4" x14ac:dyDescent="0.25">
      <c r="A7" s="40" t="s">
        <v>19</v>
      </c>
      <c r="B7" s="37">
        <v>753301</v>
      </c>
      <c r="C7" s="37">
        <v>660594</v>
      </c>
      <c r="D7" s="37">
        <v>761153</v>
      </c>
    </row>
    <row r="8" spans="1:4" x14ac:dyDescent="0.25">
      <c r="A8" s="40" t="s">
        <v>20</v>
      </c>
      <c r="B8" s="37">
        <v>466400</v>
      </c>
      <c r="C8" s="37">
        <v>462350</v>
      </c>
      <c r="D8" s="37">
        <v>468240</v>
      </c>
    </row>
    <row r="9" spans="1:4" x14ac:dyDescent="0.25">
      <c r="A9" s="40" t="s">
        <v>21</v>
      </c>
      <c r="B9" s="37">
        <v>467820</v>
      </c>
      <c r="C9" s="37">
        <v>499524</v>
      </c>
      <c r="D9" s="37">
        <v>1156420</v>
      </c>
    </row>
    <row r="10" spans="1:4" x14ac:dyDescent="0.25">
      <c r="A10" s="40" t="s">
        <v>22</v>
      </c>
      <c r="B10" s="37">
        <v>569760</v>
      </c>
      <c r="C10" s="37">
        <v>648280</v>
      </c>
      <c r="D10" s="37">
        <v>213488</v>
      </c>
    </row>
    <row r="11" spans="1:4" x14ac:dyDescent="0.25">
      <c r="A11" s="40" t="s">
        <v>23</v>
      </c>
      <c r="B11" s="37">
        <v>4785308</v>
      </c>
      <c r="C11" s="37">
        <v>4145259</v>
      </c>
      <c r="D11" s="37">
        <v>3780426</v>
      </c>
    </row>
    <row r="12" spans="1:4" x14ac:dyDescent="0.25">
      <c r="A12" s="40" t="s">
        <v>24</v>
      </c>
      <c r="B12" s="37">
        <v>444790</v>
      </c>
      <c r="C12" s="37">
        <v>189540</v>
      </c>
      <c r="D12" s="37">
        <v>325020</v>
      </c>
    </row>
    <row r="13" spans="1:4" x14ac:dyDescent="0.25">
      <c r="A13" s="40" t="s">
        <v>25</v>
      </c>
      <c r="B13" s="37">
        <v>4599855</v>
      </c>
      <c r="C13" s="37">
        <v>4273126</v>
      </c>
      <c r="D13" s="37">
        <v>3829181</v>
      </c>
    </row>
    <row r="14" spans="1:4" x14ac:dyDescent="0.25">
      <c r="A14" s="40" t="s">
        <v>26</v>
      </c>
      <c r="B14" s="37">
        <v>296520</v>
      </c>
      <c r="C14" s="37">
        <v>295250</v>
      </c>
      <c r="D14" s="37">
        <v>382760</v>
      </c>
    </row>
    <row r="15" spans="1:4" x14ac:dyDescent="0.25">
      <c r="A15" s="40" t="s">
        <v>27</v>
      </c>
      <c r="B15" s="37">
        <v>2500962</v>
      </c>
      <c r="C15" s="37">
        <v>2363330</v>
      </c>
      <c r="D15" s="37">
        <v>1761901</v>
      </c>
    </row>
    <row r="16" spans="1:4" x14ac:dyDescent="0.25">
      <c r="A16" s="40" t="s">
        <v>29</v>
      </c>
      <c r="B16" s="37">
        <v>211200</v>
      </c>
      <c r="C16" s="37">
        <v>220000</v>
      </c>
      <c r="D16" s="37">
        <v>349000</v>
      </c>
    </row>
    <row r="17" spans="1:4" x14ac:dyDescent="0.25">
      <c r="A17" s="40" t="s">
        <v>30</v>
      </c>
      <c r="B17" s="37">
        <v>1535442</v>
      </c>
      <c r="C17" s="37">
        <v>1531513</v>
      </c>
      <c r="D17" s="37">
        <v>595238</v>
      </c>
    </row>
    <row r="18" spans="1:4" x14ac:dyDescent="0.25">
      <c r="A18" s="40" t="s">
        <v>31</v>
      </c>
      <c r="B18" s="37">
        <v>2420606</v>
      </c>
      <c r="C18" s="37">
        <v>2385029</v>
      </c>
      <c r="D18" s="37">
        <v>1651820</v>
      </c>
    </row>
    <row r="19" spans="1:4" x14ac:dyDescent="0.25">
      <c r="A19" s="40" t="s">
        <v>32</v>
      </c>
      <c r="B19" s="37">
        <v>3843370</v>
      </c>
      <c r="C19" s="37">
        <v>2858750</v>
      </c>
      <c r="D19" s="37">
        <v>3820560</v>
      </c>
    </row>
    <row r="20" spans="1:4" x14ac:dyDescent="0.25">
      <c r="A20" s="40" t="s">
        <v>33</v>
      </c>
      <c r="B20" s="37">
        <v>221520</v>
      </c>
      <c r="C20" s="37">
        <v>65990</v>
      </c>
      <c r="D20" s="37" t="s">
        <v>10</v>
      </c>
    </row>
    <row r="21" spans="1:4" x14ac:dyDescent="0.25">
      <c r="A21" s="40" t="s">
        <v>34</v>
      </c>
      <c r="B21" s="37">
        <v>19950</v>
      </c>
      <c r="C21" s="37" t="s">
        <v>10</v>
      </c>
      <c r="D21" s="37" t="s">
        <v>10</v>
      </c>
    </row>
    <row r="22" spans="1:4" x14ac:dyDescent="0.25">
      <c r="A22" s="40" t="s">
        <v>35</v>
      </c>
      <c r="B22" s="37">
        <v>960090</v>
      </c>
      <c r="C22" s="37">
        <v>756860</v>
      </c>
      <c r="D22" s="37">
        <v>852270</v>
      </c>
    </row>
    <row r="23" spans="1:4" x14ac:dyDescent="0.25">
      <c r="A23" s="40" t="s">
        <v>36</v>
      </c>
      <c r="B23" s="37">
        <v>1112772</v>
      </c>
      <c r="C23" s="37">
        <v>967326</v>
      </c>
      <c r="D23" s="37">
        <v>952440</v>
      </c>
    </row>
    <row r="24" spans="1:4" x14ac:dyDescent="0.25">
      <c r="A24" s="40" t="s">
        <v>37</v>
      </c>
      <c r="B24" s="37">
        <v>8229690</v>
      </c>
      <c r="C24" s="37">
        <v>10277520</v>
      </c>
      <c r="D24" s="37">
        <v>10588280</v>
      </c>
    </row>
    <row r="25" spans="1:4" x14ac:dyDescent="0.25">
      <c r="A25" s="40" t="s">
        <v>38</v>
      </c>
      <c r="B25" s="37">
        <v>368750</v>
      </c>
      <c r="C25" s="37">
        <v>379994</v>
      </c>
      <c r="D25" s="37">
        <v>249940</v>
      </c>
    </row>
    <row r="26" spans="1:4" x14ac:dyDescent="0.25">
      <c r="A26" s="40" t="s">
        <v>39</v>
      </c>
      <c r="B26" s="37">
        <v>753830</v>
      </c>
      <c r="C26" s="37">
        <v>553690</v>
      </c>
      <c r="D26" s="37">
        <v>672460</v>
      </c>
    </row>
    <row r="27" spans="1:4" x14ac:dyDescent="0.25">
      <c r="A27" s="40" t="s">
        <v>40</v>
      </c>
      <c r="B27" s="37">
        <v>571160</v>
      </c>
      <c r="C27" s="37">
        <v>617890</v>
      </c>
      <c r="D27" s="37">
        <v>634290</v>
      </c>
    </row>
    <row r="28" spans="1:4" x14ac:dyDescent="0.25">
      <c r="A28" s="40" t="s">
        <v>41</v>
      </c>
      <c r="B28" s="37">
        <v>499911</v>
      </c>
      <c r="C28" s="37">
        <v>542449</v>
      </c>
      <c r="D28" s="37">
        <v>435319</v>
      </c>
    </row>
    <row r="29" spans="1:4" x14ac:dyDescent="0.25">
      <c r="A29" s="40" t="s">
        <v>42</v>
      </c>
      <c r="B29" s="37">
        <v>1218910</v>
      </c>
      <c r="C29" s="37">
        <v>1555290</v>
      </c>
      <c r="D29" s="37">
        <v>1323030</v>
      </c>
    </row>
    <row r="30" spans="1:4" x14ac:dyDescent="0.25">
      <c r="A30" s="40" t="s">
        <v>43</v>
      </c>
      <c r="B30" s="37">
        <v>2712270</v>
      </c>
      <c r="C30" s="37">
        <v>1491400</v>
      </c>
      <c r="D30" s="37">
        <v>2802080</v>
      </c>
    </row>
    <row r="31" spans="1:4" x14ac:dyDescent="0.25">
      <c r="A31" s="40" t="s">
        <v>44</v>
      </c>
      <c r="B31" s="37">
        <v>5030069</v>
      </c>
      <c r="C31" s="37">
        <v>5468427</v>
      </c>
      <c r="D31" s="37">
        <v>3539559</v>
      </c>
    </row>
    <row r="32" spans="1:4" x14ac:dyDescent="0.25">
      <c r="A32" s="40" t="s">
        <v>45</v>
      </c>
      <c r="B32" s="37">
        <v>292336</v>
      </c>
      <c r="C32" s="37">
        <v>199848</v>
      </c>
      <c r="D32" s="37">
        <v>155936</v>
      </c>
    </row>
    <row r="33" spans="1:4" x14ac:dyDescent="0.25">
      <c r="A33" s="40" t="s">
        <v>46</v>
      </c>
      <c r="B33" s="37" t="s">
        <v>10</v>
      </c>
      <c r="C33" s="37" t="s">
        <v>10</v>
      </c>
      <c r="D33" s="37" t="s">
        <v>10</v>
      </c>
    </row>
    <row r="34" spans="1:4" x14ac:dyDescent="0.25">
      <c r="A34" s="40" t="s">
        <v>47</v>
      </c>
      <c r="B34" s="37" t="s">
        <v>10</v>
      </c>
      <c r="C34" s="37" t="s">
        <v>10</v>
      </c>
      <c r="D34" s="37">
        <v>34</v>
      </c>
    </row>
    <row r="35" spans="1:4" x14ac:dyDescent="0.25">
      <c r="A35" s="40" t="s">
        <v>48</v>
      </c>
      <c r="B35" s="37">
        <v>70400</v>
      </c>
      <c r="C35" s="37">
        <v>44000</v>
      </c>
      <c r="D35" s="37" t="s">
        <v>10</v>
      </c>
    </row>
    <row r="36" spans="1:4" x14ac:dyDescent="0.25">
      <c r="A36" s="40" t="s">
        <v>49</v>
      </c>
      <c r="B36" s="37" t="s">
        <v>10</v>
      </c>
      <c r="C36" s="37" t="s">
        <v>10</v>
      </c>
      <c r="D36" s="37" t="s">
        <v>10</v>
      </c>
    </row>
    <row r="37" spans="1:4" x14ac:dyDescent="0.25">
      <c r="A37" s="40" t="s">
        <v>50</v>
      </c>
      <c r="B37" s="37" t="s">
        <v>10</v>
      </c>
      <c r="C37" s="37" t="s">
        <v>10</v>
      </c>
      <c r="D37" s="37" t="s">
        <v>10</v>
      </c>
    </row>
    <row r="38" spans="1:4" x14ac:dyDescent="0.25">
      <c r="A38" s="40" t="s">
        <v>51</v>
      </c>
      <c r="B38" s="37">
        <v>44000</v>
      </c>
      <c r="C38" s="37" t="s">
        <v>10</v>
      </c>
      <c r="D38" s="37">
        <v>268000</v>
      </c>
    </row>
    <row r="39" spans="1:4" x14ac:dyDescent="0.25">
      <c r="A39" s="40" t="s">
        <v>28</v>
      </c>
      <c r="B39" s="37">
        <v>2683772</v>
      </c>
      <c r="C39" s="37">
        <v>2553430</v>
      </c>
      <c r="D39" s="37">
        <v>2024496</v>
      </c>
    </row>
    <row r="40" spans="1:4" x14ac:dyDescent="0.25">
      <c r="A40" s="40" t="s">
        <v>4</v>
      </c>
      <c r="B40" s="41">
        <f>SUM(B3:B39)</f>
        <v>51836232</v>
      </c>
      <c r="C40" s="41">
        <f t="shared" ref="C40:D40" si="0">SUM(C3:C39)</f>
        <v>50553135</v>
      </c>
      <c r="D40" s="41">
        <f t="shared" si="0"/>
        <v>46782951</v>
      </c>
    </row>
    <row r="41" spans="1:4" x14ac:dyDescent="0.25">
      <c r="A41" s="38"/>
      <c r="B41" s="39"/>
      <c r="C41" s="39"/>
      <c r="D41" s="39"/>
    </row>
    <row r="42" spans="1:4" x14ac:dyDescent="0.25">
      <c r="B42" s="2"/>
      <c r="C42" s="2"/>
      <c r="D42" s="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selection activeCell="J16" sqref="J16"/>
    </sheetView>
  </sheetViews>
  <sheetFormatPr defaultColWidth="9.140625" defaultRowHeight="15" x14ac:dyDescent="0.25"/>
  <cols>
    <col min="1" max="1" width="21.7109375" style="9" bestFit="1" customWidth="1"/>
    <col min="2" max="2" width="10" style="9" bestFit="1" customWidth="1"/>
    <col min="3" max="3" width="14.85546875" style="9" bestFit="1" customWidth="1"/>
    <col min="4" max="4" width="9.7109375" style="9" bestFit="1" customWidth="1"/>
    <col min="5" max="5" width="14.85546875" style="9" bestFit="1" customWidth="1"/>
    <col min="6" max="6" width="9.7109375" style="9" bestFit="1" customWidth="1"/>
    <col min="7" max="7" width="14.5703125" style="9" bestFit="1" customWidth="1"/>
    <col min="8" max="8" width="14.85546875" style="9" bestFit="1" customWidth="1"/>
    <col min="9" max="16384" width="9.140625" style="9"/>
  </cols>
  <sheetData>
    <row r="1" spans="1:11" ht="15.75" thickBot="1" x14ac:dyDescent="0.3">
      <c r="A1" s="67" t="s">
        <v>68</v>
      </c>
      <c r="B1" s="68"/>
      <c r="C1" s="68"/>
      <c r="D1" s="68"/>
      <c r="E1" s="68"/>
      <c r="F1" s="68"/>
      <c r="G1" s="69"/>
    </row>
    <row r="2" spans="1:11" x14ac:dyDescent="0.25">
      <c r="A2" s="49"/>
      <c r="B2" s="76" t="s">
        <v>73</v>
      </c>
      <c r="C2" s="76"/>
      <c r="D2" s="76" t="s">
        <v>66</v>
      </c>
      <c r="E2" s="76"/>
      <c r="F2" s="76" t="s">
        <v>67</v>
      </c>
      <c r="G2" s="77"/>
    </row>
    <row r="3" spans="1:11" ht="15.75" thickBot="1" x14ac:dyDescent="0.3">
      <c r="A3" s="8" t="s">
        <v>65</v>
      </c>
      <c r="B3" s="54" t="s">
        <v>52</v>
      </c>
      <c r="C3" s="54" t="s">
        <v>53</v>
      </c>
      <c r="D3" s="54" t="s">
        <v>52</v>
      </c>
      <c r="E3" s="54" t="s">
        <v>53</v>
      </c>
      <c r="F3" s="54" t="s">
        <v>52</v>
      </c>
      <c r="G3" s="55" t="s">
        <v>53</v>
      </c>
    </row>
    <row r="4" spans="1:11" x14ac:dyDescent="0.25">
      <c r="A4" s="23" t="s">
        <v>54</v>
      </c>
      <c r="B4" s="50">
        <v>7358.5709999999999</v>
      </c>
      <c r="C4" s="51">
        <v>12951085</v>
      </c>
      <c r="D4" s="52" t="s">
        <v>10</v>
      </c>
      <c r="E4" s="52" t="s">
        <v>10</v>
      </c>
      <c r="F4" s="52" t="s">
        <v>10</v>
      </c>
      <c r="G4" s="53" t="s">
        <v>10</v>
      </c>
    </row>
    <row r="5" spans="1:11" x14ac:dyDescent="0.25">
      <c r="A5" s="10" t="s">
        <v>55</v>
      </c>
      <c r="B5" s="13" t="s">
        <v>10</v>
      </c>
      <c r="C5" s="13" t="s">
        <v>10</v>
      </c>
      <c r="D5" s="11">
        <v>8320.1839999999993</v>
      </c>
      <c r="E5" s="12">
        <v>14643524</v>
      </c>
      <c r="F5" s="13" t="s">
        <v>10</v>
      </c>
      <c r="G5" s="14" t="s">
        <v>10</v>
      </c>
    </row>
    <row r="6" spans="1:11" x14ac:dyDescent="0.25">
      <c r="A6" s="10" t="s">
        <v>56</v>
      </c>
      <c r="B6" s="11">
        <v>12194.695</v>
      </c>
      <c r="C6" s="12">
        <v>21735481</v>
      </c>
      <c r="D6" s="11">
        <v>2666.2849999999999</v>
      </c>
      <c r="E6" s="12">
        <v>4692662</v>
      </c>
      <c r="F6" s="13" t="s">
        <v>10</v>
      </c>
      <c r="G6" s="14" t="s">
        <v>10</v>
      </c>
    </row>
    <row r="7" spans="1:11" x14ac:dyDescent="0.25">
      <c r="A7" s="10" t="s">
        <v>57</v>
      </c>
      <c r="B7" s="11">
        <v>4208.1109999999999</v>
      </c>
      <c r="C7" s="12">
        <v>7406275</v>
      </c>
      <c r="D7" s="13" t="s">
        <v>10</v>
      </c>
      <c r="E7" s="13" t="s">
        <v>10</v>
      </c>
      <c r="F7" s="13" t="s">
        <v>10</v>
      </c>
      <c r="G7" s="14" t="s">
        <v>10</v>
      </c>
    </row>
    <row r="8" spans="1:11" x14ac:dyDescent="0.25">
      <c r="A8" s="10" t="s">
        <v>58</v>
      </c>
      <c r="B8" s="13" t="s">
        <v>10</v>
      </c>
      <c r="C8" s="13" t="s">
        <v>10</v>
      </c>
      <c r="D8" s="13" t="s">
        <v>10</v>
      </c>
      <c r="E8" s="13" t="s">
        <v>10</v>
      </c>
      <c r="F8" s="11">
        <v>9996.3420000000006</v>
      </c>
      <c r="G8" s="15">
        <v>17593562</v>
      </c>
    </row>
    <row r="9" spans="1:11" x14ac:dyDescent="0.25">
      <c r="A9" s="10" t="s">
        <v>59</v>
      </c>
      <c r="B9" s="11">
        <v>10962.781999999999</v>
      </c>
      <c r="C9" s="12">
        <v>19294496</v>
      </c>
      <c r="D9" s="11">
        <v>4127.5540000000001</v>
      </c>
      <c r="E9" s="12">
        <v>7264495</v>
      </c>
      <c r="F9" s="11">
        <v>23013.617999999999</v>
      </c>
      <c r="G9" s="15">
        <v>40554265</v>
      </c>
    </row>
    <row r="10" spans="1:11" x14ac:dyDescent="0.25">
      <c r="A10" s="10" t="s">
        <v>60</v>
      </c>
      <c r="B10" s="11">
        <v>18703.662</v>
      </c>
      <c r="C10" s="12">
        <v>33215563</v>
      </c>
      <c r="D10" s="11">
        <v>31658.728999999999</v>
      </c>
      <c r="E10" s="12">
        <v>55719362</v>
      </c>
      <c r="F10" s="11">
        <v>43053.254999999997</v>
      </c>
      <c r="G10" s="15">
        <v>75773731</v>
      </c>
    </row>
    <row r="11" spans="1:11" ht="15.75" thickBot="1" x14ac:dyDescent="0.3">
      <c r="A11" s="8" t="s">
        <v>69</v>
      </c>
      <c r="B11" s="16">
        <f>SUM(B4:B10)</f>
        <v>53427.820999999996</v>
      </c>
      <c r="C11" s="16">
        <f t="shared" ref="C11:G11" si="0">SUM(C4:C10)</f>
        <v>94602900</v>
      </c>
      <c r="D11" s="16">
        <f t="shared" si="0"/>
        <v>46772.752</v>
      </c>
      <c r="E11" s="16">
        <f t="shared" si="0"/>
        <v>82320043</v>
      </c>
      <c r="F11" s="16">
        <f t="shared" si="0"/>
        <v>76063.214999999997</v>
      </c>
      <c r="G11" s="17">
        <f t="shared" si="0"/>
        <v>133921558</v>
      </c>
      <c r="H11" s="18"/>
      <c r="I11" s="19"/>
      <c r="J11" s="18"/>
      <c r="K11" s="19"/>
    </row>
    <row r="12" spans="1:11" x14ac:dyDescent="0.25">
      <c r="A12" s="20"/>
      <c r="B12" s="21"/>
      <c r="C12" s="21"/>
      <c r="D12" s="21"/>
      <c r="E12" s="21"/>
      <c r="F12" s="21"/>
      <c r="G12" s="21"/>
      <c r="H12" s="18"/>
      <c r="I12" s="19"/>
      <c r="J12" s="18"/>
      <c r="K12" s="19"/>
    </row>
    <row r="13" spans="1:11" ht="15.75" thickBot="1" x14ac:dyDescent="0.3">
      <c r="A13" s="20"/>
      <c r="B13" s="21"/>
      <c r="C13" s="21"/>
      <c r="D13" s="21"/>
      <c r="E13" s="21"/>
      <c r="F13" s="21"/>
      <c r="G13" s="21"/>
      <c r="H13" s="18"/>
      <c r="I13" s="19"/>
      <c r="J13" s="18"/>
      <c r="K13" s="19"/>
    </row>
    <row r="14" spans="1:11" ht="15.75" thickBot="1" x14ac:dyDescent="0.3">
      <c r="A14" s="73" t="s">
        <v>70</v>
      </c>
      <c r="B14" s="74"/>
      <c r="C14" s="74"/>
      <c r="D14" s="74"/>
      <c r="E14" s="75"/>
      <c r="F14" s="18"/>
      <c r="G14" s="19"/>
      <c r="H14" s="18"/>
      <c r="I14" s="19"/>
      <c r="J14" s="18"/>
      <c r="K14" s="19"/>
    </row>
    <row r="15" spans="1:11" ht="15.75" thickBot="1" x14ac:dyDescent="0.3">
      <c r="A15" s="22" t="s">
        <v>64</v>
      </c>
      <c r="B15" s="70" t="s">
        <v>71</v>
      </c>
      <c r="C15" s="71"/>
      <c r="D15" s="70" t="s">
        <v>72</v>
      </c>
      <c r="E15" s="72"/>
      <c r="F15" s="18"/>
      <c r="G15" s="19"/>
      <c r="H15" s="18"/>
      <c r="I15" s="19"/>
      <c r="J15" s="18"/>
      <c r="K15" s="19"/>
    </row>
    <row r="16" spans="1:11" ht="15.75" thickBot="1" x14ac:dyDescent="0.3">
      <c r="A16" s="59"/>
      <c r="B16" s="60" t="s">
        <v>52</v>
      </c>
      <c r="C16" s="60" t="s">
        <v>53</v>
      </c>
      <c r="D16" s="60" t="s">
        <v>52</v>
      </c>
      <c r="E16" s="61" t="s">
        <v>53</v>
      </c>
    </row>
    <row r="17" spans="1:8" x14ac:dyDescent="0.25">
      <c r="A17" s="23" t="s">
        <v>61</v>
      </c>
      <c r="B17" s="56">
        <v>34724.159</v>
      </c>
      <c r="C17" s="57">
        <v>61387337</v>
      </c>
      <c r="D17" s="56">
        <v>18703.662</v>
      </c>
      <c r="E17" s="58">
        <v>33215563</v>
      </c>
      <c r="F17" s="18"/>
      <c r="G17" s="18"/>
    </row>
    <row r="18" spans="1:8" x14ac:dyDescent="0.25">
      <c r="A18" s="10" t="s">
        <v>62</v>
      </c>
      <c r="B18" s="4">
        <v>15114.022999999999</v>
      </c>
      <c r="C18" s="24">
        <v>26600681</v>
      </c>
      <c r="D18" s="4">
        <v>31658.728999999999</v>
      </c>
      <c r="E18" s="25">
        <v>55719362</v>
      </c>
      <c r="F18" s="18"/>
      <c r="G18" s="18"/>
    </row>
    <row r="19" spans="1:8" x14ac:dyDescent="0.25">
      <c r="A19" s="10" t="s">
        <v>63</v>
      </c>
      <c r="B19" s="4">
        <v>33009.96</v>
      </c>
      <c r="C19" s="24">
        <v>58147827</v>
      </c>
      <c r="D19" s="4">
        <v>43053.254999999997</v>
      </c>
      <c r="E19" s="25">
        <v>75773731</v>
      </c>
      <c r="F19" s="18"/>
      <c r="G19" s="18"/>
    </row>
    <row r="20" spans="1:8" ht="15.75" thickBot="1" x14ac:dyDescent="0.3">
      <c r="A20" s="8" t="s">
        <v>69</v>
      </c>
      <c r="B20" s="6">
        <f>SUM(B17:B19)</f>
        <v>82848.141999999993</v>
      </c>
      <c r="C20" s="6">
        <f t="shared" ref="C20:E20" si="1">SUM(C17:C19)</f>
        <v>146135845</v>
      </c>
      <c r="D20" s="6">
        <f t="shared" si="1"/>
        <v>93415.646000000008</v>
      </c>
      <c r="E20" s="7">
        <f t="shared" si="1"/>
        <v>164708656</v>
      </c>
      <c r="F20" s="18"/>
      <c r="G20" s="18"/>
      <c r="H20" s="9" t="s">
        <v>86</v>
      </c>
    </row>
    <row r="21" spans="1:8" x14ac:dyDescent="0.25">
      <c r="B21" s="18"/>
      <c r="C21" s="18"/>
      <c r="D21" s="18"/>
      <c r="E21" s="18"/>
    </row>
    <row r="22" spans="1:8" x14ac:dyDescent="0.25">
      <c r="C22" s="18"/>
    </row>
  </sheetData>
  <mergeCells count="7">
    <mergeCell ref="A1:G1"/>
    <mergeCell ref="B15:C15"/>
    <mergeCell ref="D15:E15"/>
    <mergeCell ref="A14:E14"/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 Distribution Summary Q1</vt:lpstr>
      <vt:lpstr>Imports Data</vt:lpstr>
      <vt:lpstr> State Distribution - LPG Q1</vt:lpstr>
      <vt:lpstr>LPG Supply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Yemi Kale</cp:lastModifiedBy>
  <dcterms:created xsi:type="dcterms:W3CDTF">2019-05-09T14:37:55Z</dcterms:created>
  <dcterms:modified xsi:type="dcterms:W3CDTF">2019-05-14T07:49:11Z</dcterms:modified>
</cp:coreProperties>
</file>